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4"/>
  <workbookPr/>
  <mc:AlternateContent xmlns:mc="http://schemas.openxmlformats.org/markup-compatibility/2006">
    <mc:Choice Requires="x15">
      <x15ac:absPath xmlns:x15ac="http://schemas.microsoft.com/office/spreadsheetml/2010/11/ac" url="/Users/sharon-ben-avraham/Downloads/"/>
    </mc:Choice>
  </mc:AlternateContent>
  <xr:revisionPtr revIDLastSave="0" documentId="13_ncr:1_{15FEA384-D0F3-1D43-A0EC-DAE1B41B8341}" xr6:coauthVersionLast="47" xr6:coauthVersionMax="47" xr10:uidLastSave="{00000000-0000-0000-0000-000000000000}"/>
  <bookViews>
    <workbookView xWindow="0" yWindow="500" windowWidth="51200" windowHeight="26280" xr2:uid="{00000000-000D-0000-FFFF-FFFF00000000}"/>
  </bookViews>
  <sheets>
    <sheet name="גיליון2" sheetId="2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3" i="2" l="1"/>
  <c r="M21" i="2"/>
  <c r="M23" i="2" s="1"/>
  <c r="M16" i="2"/>
  <c r="M15" i="2"/>
  <c r="M14" i="2"/>
  <c r="M25" i="2" l="1"/>
  <c r="M12" i="2"/>
</calcChain>
</file>

<file path=xl/sharedStrings.xml><?xml version="1.0" encoding="utf-8"?>
<sst xmlns="http://schemas.openxmlformats.org/spreadsheetml/2006/main" count="19" uniqueCount="19">
  <si>
    <t>הפקדה מוכרת להטבות מס לפנסיה</t>
  </si>
  <si>
    <t>הפקדה מוכרת להטבות מס לקרן השתלמות</t>
  </si>
  <si>
    <t>תקרת הפקדה מוטבת לקרן השתלמות (לפטור מס רווחי הון)</t>
  </si>
  <si>
    <t>תקרות</t>
  </si>
  <si>
    <t>תקרת הכנסה מזכה לעצמאי</t>
  </si>
  <si>
    <t>תקרת הכנסה לקרן השתלמות</t>
  </si>
  <si>
    <t>תקרת הפקדה מוטבת לקרן השתלמות לעצמאי</t>
  </si>
  <si>
    <t>הפקדה שנתית נדרשת לפנסיה</t>
  </si>
  <si>
    <t>הפקדה חודשית נדרשת לפנסיה</t>
  </si>
  <si>
    <t>הכנסה שנתית כשכיר</t>
  </si>
  <si>
    <t>שכיר שהוא גם עצמאי</t>
  </si>
  <si>
    <t>הכנסה חודשית כשכיר</t>
  </si>
  <si>
    <t>הפקדה שנתית לפנסיה</t>
  </si>
  <si>
    <t>הפקדה נדרשת כעצמאי</t>
  </si>
  <si>
    <t>ט.ל.ח - המחשבון אינו מהווה תחליף ליעוץ/ שיווק פנסיוני אלא מידע כללי בלבד</t>
  </si>
  <si>
    <t>אחוזי הפקדה לפנסיה (ברירית מחדל)</t>
  </si>
  <si>
    <t>הכנסה שנתית חייבת כעצמאי</t>
  </si>
  <si>
    <t>שכר ממוצע במשק לשנת 2020</t>
  </si>
  <si>
    <t>מחשבון הטבות מס לעצמאים בקרן פנסיה ובקרן השתלמות לשנת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</si>
</sst>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₪&quot;\ #,##0.00"/>
    <numFmt numFmtId="165" formatCode="&quot;₪&quot;\ #,##0"/>
  </numFmts>
  <fonts count="7" x14ac:knownFonts="1">
    <font>
      <sz val="11"/>
      <color theme="1"/>
      <name val="Calibri"/>
      <family val="2"/>
      <charset val="177"/>
      <scheme val="minor"/>
    </font>
    <font>
      <sz val="20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Arial"/>
    </font>
    <font>
      <b/>
      <sz val="16"/>
      <color rgb="FF000000"/>
      <name val="Arial"/>
    </font>
    <font>
      <b/>
      <sz val="14"/>
      <color theme="1"/>
      <name val="Calibri"/>
      <scheme val="minor"/>
    </font>
    <font>
      <sz val="9"/>
      <color theme="1"/>
      <name val="Calibri (Body)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2" xfId="0" applyBorder="1"/>
    <xf numFmtId="165" fontId="0" fillId="0" borderId="2" xfId="0" applyNumberFormat="1" applyBorder="1"/>
    <xf numFmtId="165" fontId="0" fillId="2" borderId="1" xfId="0" applyNumberFormat="1" applyFill="1" applyBorder="1"/>
    <xf numFmtId="0" fontId="0" fillId="0" borderId="0" xfId="0" applyBorder="1"/>
    <xf numFmtId="10" fontId="0" fillId="2" borderId="1" xfId="0" applyNumberFormat="1" applyFill="1" applyBorder="1"/>
    <xf numFmtId="164" fontId="0" fillId="0" borderId="0" xfId="0" applyNumberFormat="1" applyBorder="1"/>
    <xf numFmtId="0" fontId="2" fillId="0" borderId="1" xfId="0" applyFont="1" applyFill="1" applyBorder="1"/>
    <xf numFmtId="0" fontId="3" fillId="0" borderId="0" xfId="0" applyFont="1" applyAlignment="1">
      <alignment horizontal="center" vertical="center" readingOrder="2"/>
    </xf>
    <xf numFmtId="0" fontId="4" fillId="0" borderId="0" xfId="0" applyFont="1" applyFill="1" applyAlignment="1">
      <alignment horizontal="center" vertical="center" readingOrder="2"/>
    </xf>
    <xf numFmtId="164" fontId="2" fillId="4" borderId="1" xfId="0" applyNumberFormat="1" applyFont="1" applyFill="1" applyBorder="1"/>
    <xf numFmtId="164" fontId="0" fillId="4" borderId="1" xfId="0" applyNumberFormat="1" applyFill="1" applyBorder="1"/>
    <xf numFmtId="164" fontId="0" fillId="5" borderId="1" xfId="0" applyNumberFormat="1" applyFill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1905000</xdr:colOff>
      <xdr:row>0</xdr:row>
      <xdr:rowOff>12700</xdr:rowOff>
    </xdr:from>
    <xdr:to>
      <xdr:col>11</xdr:col>
      <xdr:colOff>4279900</xdr:colOff>
      <xdr:row>4</xdr:row>
      <xdr:rowOff>183810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1161600" y="12700"/>
          <a:ext cx="2374900" cy="9966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L4:M35"/>
  <sheetViews>
    <sheetView rightToLeft="1" tabSelected="1" workbookViewId="0">
      <selection activeCell="AJ15" sqref="AJ15"/>
    </sheetView>
  </sheetViews>
  <sheetFormatPr baseColWidth="10" defaultColWidth="8.83203125" defaultRowHeight="15" x14ac:dyDescent="0.2"/>
  <cols>
    <col min="12" max="12" width="63" customWidth="1"/>
    <col min="13" max="13" width="17.33203125" customWidth="1"/>
  </cols>
  <sheetData>
    <row r="4" spans="12:13" ht="20" x14ac:dyDescent="0.2">
      <c r="L4" s="12"/>
    </row>
    <row r="5" spans="12:13" ht="21" thickBot="1" x14ac:dyDescent="0.25">
      <c r="L5" s="11"/>
      <c r="M5" s="11"/>
    </row>
    <row r="6" spans="12:13" ht="20" thickBot="1" x14ac:dyDescent="0.3">
      <c r="L6" s="18" t="s">
        <v>18</v>
      </c>
      <c r="M6" s="19"/>
    </row>
    <row r="9" spans="12:13" x14ac:dyDescent="0.2">
      <c r="L9" s="1" t="s">
        <v>17</v>
      </c>
      <c r="M9" s="3">
        <v>10887</v>
      </c>
    </row>
    <row r="10" spans="12:13" x14ac:dyDescent="0.2">
      <c r="L10" s="1" t="s">
        <v>16</v>
      </c>
      <c r="M10" s="6"/>
    </row>
    <row r="12" spans="12:13" x14ac:dyDescent="0.2">
      <c r="L12" s="1" t="s">
        <v>8</v>
      </c>
      <c r="M12" s="14">
        <f>M13/12</f>
        <v>0</v>
      </c>
    </row>
    <row r="13" spans="12:13" x14ac:dyDescent="0.2">
      <c r="L13" s="1" t="s">
        <v>7</v>
      </c>
      <c r="M13" s="14">
        <f>IF(M10&lt;(0.5*12*M9),M10*0.0445,IF(M10&gt;M9*12,(0.5*12*M9)*0.0445+(0.5*12*M9)*0.1255,(0.5*12*M9)*0.0445+(M10-0.5*12*M9)*0.1255))</f>
        <v>0</v>
      </c>
    </row>
    <row r="14" spans="12:13" x14ac:dyDescent="0.2">
      <c r="L14" s="1" t="s">
        <v>0</v>
      </c>
      <c r="M14" s="15">
        <f>IF(M10&lt;M29,M10*0.165,M29*0.165)</f>
        <v>0</v>
      </c>
    </row>
    <row r="15" spans="12:13" x14ac:dyDescent="0.2">
      <c r="L15" s="1" t="s">
        <v>1</v>
      </c>
      <c r="M15" s="15">
        <f>IF(M10&lt;M30,M10*0.045,M30*0.045)</f>
        <v>0</v>
      </c>
    </row>
    <row r="16" spans="12:13" x14ac:dyDescent="0.2">
      <c r="L16" s="1" t="s">
        <v>2</v>
      </c>
      <c r="M16" s="2">
        <f>M31</f>
        <v>18480</v>
      </c>
    </row>
    <row r="17" spans="12:13" ht="16" thickBot="1" x14ac:dyDescent="0.25"/>
    <row r="18" spans="12:13" ht="27" thickBot="1" x14ac:dyDescent="0.35">
      <c r="L18" s="16" t="s">
        <v>10</v>
      </c>
      <c r="M18" s="17"/>
    </row>
    <row r="20" spans="12:13" x14ac:dyDescent="0.2">
      <c r="L20" s="1" t="s">
        <v>11</v>
      </c>
      <c r="M20" s="6"/>
    </row>
    <row r="21" spans="12:13" x14ac:dyDescent="0.2">
      <c r="L21" s="1" t="s">
        <v>9</v>
      </c>
      <c r="M21" s="2">
        <f>M20*12</f>
        <v>0</v>
      </c>
    </row>
    <row r="22" spans="12:13" x14ac:dyDescent="0.2">
      <c r="L22" s="1" t="s">
        <v>15</v>
      </c>
      <c r="M22" s="8">
        <v>0.185</v>
      </c>
    </row>
    <row r="23" spans="12:13" x14ac:dyDescent="0.2">
      <c r="L23" s="1" t="s">
        <v>12</v>
      </c>
      <c r="M23" s="2">
        <f>M22*M21</f>
        <v>0</v>
      </c>
    </row>
    <row r="24" spans="12:13" x14ac:dyDescent="0.2">
      <c r="L24" s="7"/>
      <c r="M24" s="9"/>
    </row>
    <row r="25" spans="12:13" x14ac:dyDescent="0.2">
      <c r="L25" s="10" t="s">
        <v>13</v>
      </c>
      <c r="M25" s="13">
        <f>IF(M13-M23&gt;=0,M13-M23,0)</f>
        <v>0</v>
      </c>
    </row>
    <row r="27" spans="12:13" ht="16" thickBot="1" x14ac:dyDescent="0.25"/>
    <row r="28" spans="12:13" ht="27" thickBot="1" x14ac:dyDescent="0.35">
      <c r="L28" s="16" t="s">
        <v>3</v>
      </c>
      <c r="M28" s="17"/>
    </row>
    <row r="29" spans="12:13" x14ac:dyDescent="0.2">
      <c r="L29" s="4" t="s">
        <v>4</v>
      </c>
      <c r="M29" s="5">
        <v>208800</v>
      </c>
    </row>
    <row r="30" spans="12:13" x14ac:dyDescent="0.2">
      <c r="L30" s="1" t="s">
        <v>5</v>
      </c>
      <c r="M30" s="3">
        <v>263000</v>
      </c>
    </row>
    <row r="31" spans="12:13" x14ac:dyDescent="0.2">
      <c r="L31" s="1" t="s">
        <v>6</v>
      </c>
      <c r="M31" s="3">
        <v>18480</v>
      </c>
    </row>
    <row r="34" spans="12:13" ht="16" thickBot="1" x14ac:dyDescent="0.25"/>
    <row r="35" spans="12:13" ht="27" thickBot="1" x14ac:dyDescent="0.35">
      <c r="L35" s="20" t="s">
        <v>14</v>
      </c>
      <c r="M35" s="17"/>
    </row>
  </sheetData>
  <mergeCells count="4">
    <mergeCell ref="L18:M18"/>
    <mergeCell ref="L28:M28"/>
    <mergeCell ref="L6:M6"/>
    <mergeCell ref="L35:M35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גיליון2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2016-12-17T06:54:08Z</dcterms:created>
  <dcterms:modified xsi:type="dcterms:W3CDTF">2021-12-20T07:41:01Z</dcterms:modified>
</cp:coreProperties>
</file>